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90" windowWidth="20730" windowHeight="11760"/>
  </bookViews>
  <sheets>
    <sheet name="MV2" sheetId="1" r:id="rId1"/>
    <sheet name="MV1" sheetId="3" r:id="rId2"/>
  </sheets>
  <definedNames>
    <definedName name="_xlnm._FilterDatabase" localSheetId="0" hidden="1">'MV2'!$B$1:$E$34</definedName>
  </definedNames>
  <calcPr calcId="144525"/>
</workbook>
</file>

<file path=xl/calcChain.xml><?xml version="1.0" encoding="utf-8"?>
<calcChain xmlns="http://schemas.openxmlformats.org/spreadsheetml/2006/main">
  <c r="L26" i="1" l="1"/>
  <c r="L11" i="1"/>
  <c r="L9" i="1"/>
  <c r="L2" i="1"/>
  <c r="L33" i="1"/>
  <c r="L32" i="1"/>
  <c r="L31" i="1"/>
  <c r="L30" i="1"/>
  <c r="L27" i="1"/>
  <c r="L16" i="1"/>
  <c r="L15" i="1"/>
  <c r="L13" i="1"/>
  <c r="L8" i="1"/>
  <c r="L5" i="1"/>
  <c r="L6" i="1"/>
  <c r="L7" i="1"/>
  <c r="L4" i="1"/>
  <c r="L19" i="1"/>
  <c r="L18" i="1"/>
  <c r="L17" i="1"/>
  <c r="L12" i="1"/>
  <c r="L10" i="1"/>
  <c r="L3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Q2" i="1"/>
  <c r="N2" i="1"/>
  <c r="G4" i="3"/>
  <c r="C4" i="3"/>
  <c r="D4" i="3" s="1"/>
  <c r="G2" i="3"/>
  <c r="G3" i="3"/>
  <c r="D6" i="3"/>
  <c r="D5" i="3"/>
  <c r="D3" i="3"/>
  <c r="D2" i="3"/>
  <c r="I15" i="1" l="1"/>
  <c r="I3" i="1"/>
  <c r="I4" i="1"/>
  <c r="I5" i="1"/>
  <c r="I6" i="1"/>
  <c r="I7" i="1"/>
  <c r="I8" i="1"/>
  <c r="I9" i="1"/>
  <c r="I10" i="1"/>
  <c r="I11" i="1"/>
  <c r="I12" i="1"/>
  <c r="I13" i="1"/>
  <c r="I14" i="1"/>
  <c r="I18" i="1"/>
  <c r="I19" i="1"/>
  <c r="I20" i="1"/>
  <c r="I21" i="1"/>
  <c r="I26" i="1"/>
  <c r="I27" i="1"/>
  <c r="I30" i="1"/>
  <c r="I31" i="1"/>
  <c r="I32" i="1"/>
  <c r="I33" i="1"/>
  <c r="I34" i="1"/>
  <c r="I2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" i="1"/>
</calcChain>
</file>

<file path=xl/sharedStrings.xml><?xml version="1.0" encoding="utf-8"?>
<sst xmlns="http://schemas.openxmlformats.org/spreadsheetml/2006/main" count="72" uniqueCount="34">
  <si>
    <t>В</t>
  </si>
  <si>
    <t>С</t>
  </si>
  <si>
    <t>D</t>
  </si>
  <si>
    <t>C</t>
  </si>
  <si>
    <t>B</t>
  </si>
  <si>
    <t>A</t>
  </si>
  <si>
    <t>Площадь участка</t>
  </si>
  <si>
    <t>Стоимость, долл</t>
  </si>
  <si>
    <t>Курс</t>
  </si>
  <si>
    <t>show room</t>
  </si>
  <si>
    <t>Number of Plot</t>
  </si>
  <si>
    <t>Type of House</t>
  </si>
  <si>
    <t>Area land (sqm)</t>
  </si>
  <si>
    <t>Usable Area (sqm)</t>
  </si>
  <si>
    <t>Amount (THB)</t>
  </si>
  <si>
    <t>Notes</t>
  </si>
  <si>
    <t>RE-SALE</t>
  </si>
  <si>
    <t>Furniture</t>
  </si>
  <si>
    <t>E</t>
  </si>
  <si>
    <t>Including furniture</t>
  </si>
  <si>
    <t>without swiming pool</t>
  </si>
  <si>
    <t>SOLD</t>
  </si>
  <si>
    <t>booking</t>
  </si>
  <si>
    <t>Type of House/bed</t>
  </si>
  <si>
    <t>D/5bed</t>
  </si>
  <si>
    <t>A/2 bed</t>
  </si>
  <si>
    <t>B/3 bed</t>
  </si>
  <si>
    <t>В/3 bed</t>
  </si>
  <si>
    <t>С/4 bed</t>
  </si>
  <si>
    <t>C/4 bed</t>
  </si>
  <si>
    <t>Е/4 bed</t>
  </si>
  <si>
    <t>F/3 bed</t>
  </si>
  <si>
    <t>Price with furniture (THB)</t>
  </si>
  <si>
    <t>Price without furniture (THB)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</si>
</sst>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04"/>
      <scheme val="minor"/>
    </font>
    <font>
      <b/>
      <sz val="11"/>
      <color theme="1"/>
      <name val="Tahoma"/>
      <family val="2"/>
      <charset val="204"/>
      <scheme val="minor"/>
    </font>
    <font>
      <b/>
      <sz val="11"/>
      <color rgb="FF002060"/>
      <name val="Tahoma"/>
      <family val="2"/>
      <charset val="204"/>
      <scheme val="minor"/>
    </font>
    <font>
      <sz val="11"/>
      <color rgb="FF002060"/>
      <name val="Tahoma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4" borderId="1" xfId="0" applyFill="1" applyBorder="1"/>
    <xf numFmtId="0" fontId="1" fillId="0" borderId="1" xfId="0" applyFont="1" applyBorder="1" applyAlignment="1">
      <alignment wrapText="1"/>
    </xf>
    <xf numFmtId="4" fontId="0" fillId="0" borderId="0" xfId="0" applyNumberFormat="1" applyFill="1"/>
    <xf numFmtId="0" fontId="0" fillId="5" borderId="0" xfId="0" applyFill="1"/>
    <xf numFmtId="0" fontId="3" fillId="0" borderId="0" xfId="0" applyFont="1"/>
    <xf numFmtId="0" fontId="2" fillId="0" borderId="2" xfId="0" applyFont="1" applyBorder="1" applyAlignment="1">
      <alignment wrapText="1"/>
    </xf>
    <xf numFmtId="0" fontId="3" fillId="4" borderId="2" xfId="0" applyFont="1" applyFill="1" applyBorder="1"/>
    <xf numFmtId="2" fontId="3" fillId="4" borderId="2" xfId="0" applyNumberFormat="1" applyFont="1" applyFill="1" applyBorder="1"/>
    <xf numFmtId="0" fontId="3" fillId="0" borderId="2" xfId="0" applyFont="1" applyFill="1" applyBorder="1"/>
    <xf numFmtId="2" fontId="3" fillId="0" borderId="2" xfId="0" applyNumberFormat="1" applyFont="1" applyFill="1" applyBorder="1"/>
    <xf numFmtId="0" fontId="3" fillId="0" borderId="2" xfId="0" applyFont="1" applyFill="1" applyBorder="1" applyAlignment="1"/>
    <xf numFmtId="0" fontId="3" fillId="5" borderId="2" xfId="0" applyFont="1" applyFill="1" applyBorder="1"/>
    <xf numFmtId="0" fontId="3" fillId="5" borderId="2" xfId="0" applyFont="1" applyFill="1" applyBorder="1" applyAlignment="1"/>
    <xf numFmtId="0" fontId="3" fillId="3" borderId="2" xfId="0" applyFont="1" applyFill="1" applyBorder="1"/>
    <xf numFmtId="2" fontId="3" fillId="5" borderId="2" xfId="0" applyNumberFormat="1" applyFont="1" applyFill="1" applyBorder="1"/>
    <xf numFmtId="2" fontId="3" fillId="3" borderId="2" xfId="0" applyNumberFormat="1" applyFont="1" applyFill="1" applyBorder="1"/>
    <xf numFmtId="0" fontId="0" fillId="3" borderId="1" xfId="0" applyFill="1" applyBorder="1"/>
    <xf numFmtId="1" fontId="2" fillId="0" borderId="2" xfId="0" applyNumberFormat="1" applyFont="1" applyBorder="1" applyAlignment="1">
      <alignment horizontal="center" wrapText="1"/>
    </xf>
    <xf numFmtId="1" fontId="3" fillId="4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2" borderId="2" xfId="0" applyFont="1" applyFill="1" applyBorder="1"/>
    <xf numFmtId="2" fontId="3" fillId="2" borderId="2" xfId="0" applyNumberFormat="1" applyFont="1" applyFill="1" applyBorder="1"/>
    <xf numFmtId="1" fontId="3" fillId="2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5" borderId="2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9"/>
  <sheetViews>
    <sheetView tabSelected="1" topLeftCell="B1" zoomScale="115" zoomScaleNormal="115" workbookViewId="0">
      <selection activeCell="L35" sqref="L35"/>
    </sheetView>
  </sheetViews>
  <sheetFormatPr defaultRowHeight="14.25" x14ac:dyDescent="0.2"/>
  <cols>
    <col min="1" max="1" width="0" hidden="1" customWidth="1"/>
    <col min="2" max="2" width="8.5" style="43" customWidth="1"/>
    <col min="3" max="3" width="12.5" style="43" customWidth="1"/>
    <col min="4" max="4" width="12.5" hidden="1" customWidth="1"/>
    <col min="5" max="5" width="14.375" style="43" customWidth="1"/>
    <col min="6" max="6" width="9.125" hidden="1" customWidth="1"/>
    <col min="7" max="7" width="9.625" style="43" customWidth="1"/>
    <col min="8" max="8" width="15.875" hidden="1" customWidth="1"/>
    <col min="9" max="9" width="18" hidden="1" customWidth="1"/>
    <col min="10" max="10" width="16" style="25" hidden="1" customWidth="1"/>
    <col min="11" max="11" width="18.875" style="35" customWidth="1"/>
    <col min="12" max="12" width="16" style="35" customWidth="1"/>
    <col min="13" max="13" width="18.75" customWidth="1"/>
    <col min="14" max="14" width="0" hidden="1" customWidth="1"/>
    <col min="15" max="15" width="12.125" hidden="1" customWidth="1"/>
    <col min="16" max="17" width="0" hidden="1" customWidth="1"/>
  </cols>
  <sheetData>
    <row r="1" spans="2:17" s="2" customFormat="1" ht="48" customHeight="1" x14ac:dyDescent="0.2">
      <c r="B1" s="36" t="s">
        <v>10</v>
      </c>
      <c r="C1" s="36" t="s">
        <v>23</v>
      </c>
      <c r="D1" s="8" t="s">
        <v>6</v>
      </c>
      <c r="E1" s="36" t="s">
        <v>12</v>
      </c>
      <c r="F1" s="8"/>
      <c r="G1" s="36" t="s">
        <v>13</v>
      </c>
      <c r="H1" s="8" t="s">
        <v>14</v>
      </c>
      <c r="I1" s="8" t="s">
        <v>7</v>
      </c>
      <c r="J1" s="20" t="s">
        <v>14</v>
      </c>
      <c r="K1" s="20" t="s">
        <v>33</v>
      </c>
      <c r="L1" s="20" t="s">
        <v>32</v>
      </c>
      <c r="M1" s="8" t="s">
        <v>15</v>
      </c>
    </row>
    <row r="2" spans="2:17" s="1" customFormat="1" x14ac:dyDescent="0.2">
      <c r="B2" s="37">
        <v>1</v>
      </c>
      <c r="C2" s="37" t="s">
        <v>24</v>
      </c>
      <c r="D2" s="9">
        <v>153.59</v>
      </c>
      <c r="E2" s="37">
        <f>D2*4</f>
        <v>614.36</v>
      </c>
      <c r="F2" s="9"/>
      <c r="G2" s="37">
        <v>385</v>
      </c>
      <c r="H2" s="9">
        <v>8900</v>
      </c>
      <c r="I2" s="10">
        <f>H2/$P$2</f>
        <v>273.84615384615387</v>
      </c>
      <c r="J2" s="21">
        <v>9200</v>
      </c>
      <c r="K2" s="30">
        <v>9200000</v>
      </c>
      <c r="L2" s="30">
        <f>K2+1100000</f>
        <v>10300000</v>
      </c>
      <c r="M2" s="9"/>
      <c r="N2" s="1">
        <f>H2*0.95</f>
        <v>8455</v>
      </c>
      <c r="O2" s="1" t="s">
        <v>8</v>
      </c>
      <c r="P2" s="1">
        <v>32.5</v>
      </c>
      <c r="Q2" s="1">
        <f>J2*0.92</f>
        <v>8464</v>
      </c>
    </row>
    <row r="3" spans="2:17" s="1" customFormat="1" x14ac:dyDescent="0.2">
      <c r="B3" s="37">
        <v>2</v>
      </c>
      <c r="C3" s="37" t="s">
        <v>28</v>
      </c>
      <c r="D3" s="9">
        <v>170.73</v>
      </c>
      <c r="E3" s="37">
        <f t="shared" ref="E3:E34" si="0">D3*4</f>
        <v>682.92</v>
      </c>
      <c r="F3" s="9"/>
      <c r="G3" s="37">
        <v>355</v>
      </c>
      <c r="H3" s="9">
        <v>7900</v>
      </c>
      <c r="I3" s="10">
        <f t="shared" ref="I3:I34" si="1">H3/$P$2</f>
        <v>243.07692307692307</v>
      </c>
      <c r="J3" s="21">
        <v>8150</v>
      </c>
      <c r="K3" s="30">
        <v>8150000</v>
      </c>
      <c r="L3" s="30">
        <f>K3+E38</f>
        <v>9050000</v>
      </c>
      <c r="M3" s="9"/>
      <c r="N3" s="1">
        <f t="shared" ref="N3:N34" si="2">H3*0.95</f>
        <v>7505</v>
      </c>
      <c r="Q3" s="1">
        <f t="shared" ref="Q3:Q34" si="3">J3*0.92</f>
        <v>7498</v>
      </c>
    </row>
    <row r="4" spans="2:17" s="1" customFormat="1" x14ac:dyDescent="0.2">
      <c r="B4" s="37">
        <v>3</v>
      </c>
      <c r="C4" s="37" t="s">
        <v>26</v>
      </c>
      <c r="D4" s="9">
        <v>166.46</v>
      </c>
      <c r="E4" s="37">
        <f t="shared" si="0"/>
        <v>665.84</v>
      </c>
      <c r="F4" s="9"/>
      <c r="G4" s="37">
        <v>335</v>
      </c>
      <c r="H4" s="9">
        <v>7200</v>
      </c>
      <c r="I4" s="10">
        <f t="shared" si="1"/>
        <v>221.53846153846155</v>
      </c>
      <c r="J4" s="21">
        <v>7400</v>
      </c>
      <c r="K4" s="30">
        <v>7400000</v>
      </c>
      <c r="L4" s="30">
        <f>K4+800000</f>
        <v>8200000</v>
      </c>
      <c r="M4" s="9"/>
      <c r="N4" s="1">
        <f t="shared" si="2"/>
        <v>6840</v>
      </c>
      <c r="Q4" s="1">
        <f t="shared" si="3"/>
        <v>6808</v>
      </c>
    </row>
    <row r="5" spans="2:17" s="1" customFormat="1" x14ac:dyDescent="0.2">
      <c r="B5" s="37">
        <v>4</v>
      </c>
      <c r="C5" s="37" t="s">
        <v>26</v>
      </c>
      <c r="D5" s="9">
        <v>162.18</v>
      </c>
      <c r="E5" s="37">
        <f t="shared" si="0"/>
        <v>648.72</v>
      </c>
      <c r="F5" s="9"/>
      <c r="G5" s="37">
        <v>335</v>
      </c>
      <c r="H5" s="9">
        <v>7200</v>
      </c>
      <c r="I5" s="10">
        <f t="shared" si="1"/>
        <v>221.53846153846155</v>
      </c>
      <c r="J5" s="21">
        <v>7400</v>
      </c>
      <c r="K5" s="30">
        <v>7400000</v>
      </c>
      <c r="L5" s="30">
        <f t="shared" ref="L5:L7" si="4">K5+800000</f>
        <v>8200000</v>
      </c>
      <c r="M5" s="9"/>
      <c r="N5" s="1">
        <f t="shared" si="2"/>
        <v>6840</v>
      </c>
      <c r="Q5" s="1">
        <f t="shared" si="3"/>
        <v>6808</v>
      </c>
    </row>
    <row r="6" spans="2:17" s="1" customFormat="1" x14ac:dyDescent="0.2">
      <c r="B6" s="37">
        <v>5</v>
      </c>
      <c r="C6" s="37" t="s">
        <v>26</v>
      </c>
      <c r="D6" s="9">
        <v>157.91</v>
      </c>
      <c r="E6" s="37">
        <f t="shared" si="0"/>
        <v>631.64</v>
      </c>
      <c r="F6" s="9"/>
      <c r="G6" s="37">
        <v>335</v>
      </c>
      <c r="H6" s="9">
        <v>7200</v>
      </c>
      <c r="I6" s="10">
        <f t="shared" si="1"/>
        <v>221.53846153846155</v>
      </c>
      <c r="J6" s="21">
        <v>7400</v>
      </c>
      <c r="K6" s="30">
        <v>7400000</v>
      </c>
      <c r="L6" s="30">
        <f t="shared" si="4"/>
        <v>8200000</v>
      </c>
      <c r="M6" s="9"/>
      <c r="N6" s="1">
        <f t="shared" si="2"/>
        <v>6840</v>
      </c>
      <c r="Q6" s="1">
        <f t="shared" si="3"/>
        <v>6808</v>
      </c>
    </row>
    <row r="7" spans="2:17" s="1" customFormat="1" x14ac:dyDescent="0.2">
      <c r="B7" s="37">
        <v>6</v>
      </c>
      <c r="C7" s="37" t="s">
        <v>26</v>
      </c>
      <c r="D7" s="9">
        <v>153.63999999999999</v>
      </c>
      <c r="E7" s="37">
        <f t="shared" si="0"/>
        <v>614.55999999999995</v>
      </c>
      <c r="F7" s="9"/>
      <c r="G7" s="37">
        <v>335</v>
      </c>
      <c r="H7" s="9">
        <v>7200</v>
      </c>
      <c r="I7" s="10">
        <f t="shared" si="1"/>
        <v>221.53846153846155</v>
      </c>
      <c r="J7" s="21">
        <v>7400</v>
      </c>
      <c r="K7" s="30">
        <v>7400000</v>
      </c>
      <c r="L7" s="30">
        <f t="shared" si="4"/>
        <v>8200000</v>
      </c>
      <c r="M7" s="9"/>
      <c r="N7" s="1">
        <f t="shared" si="2"/>
        <v>6840</v>
      </c>
      <c r="Q7" s="1">
        <f t="shared" si="3"/>
        <v>6808</v>
      </c>
    </row>
    <row r="8" spans="2:17" s="1" customFormat="1" x14ac:dyDescent="0.2">
      <c r="B8" s="38">
        <v>7</v>
      </c>
      <c r="C8" s="38" t="s">
        <v>27</v>
      </c>
      <c r="D8" s="26">
        <v>120.52</v>
      </c>
      <c r="E8" s="38">
        <f t="shared" si="0"/>
        <v>482.08</v>
      </c>
      <c r="F8" s="26"/>
      <c r="G8" s="38">
        <v>335</v>
      </c>
      <c r="H8" s="26">
        <v>7200</v>
      </c>
      <c r="I8" s="27">
        <f t="shared" si="1"/>
        <v>221.53846153846155</v>
      </c>
      <c r="J8" s="28">
        <v>7400</v>
      </c>
      <c r="K8" s="31">
        <v>7400000</v>
      </c>
      <c r="L8" s="31">
        <f>K8+800000</f>
        <v>8200000</v>
      </c>
      <c r="M8" s="26" t="s">
        <v>22</v>
      </c>
      <c r="N8" s="1">
        <f t="shared" si="2"/>
        <v>6840</v>
      </c>
      <c r="Q8" s="1">
        <f t="shared" si="3"/>
        <v>6808</v>
      </c>
    </row>
    <row r="9" spans="2:17" s="1" customFormat="1" x14ac:dyDescent="0.2">
      <c r="B9" s="37">
        <v>8</v>
      </c>
      <c r="C9" s="37" t="s">
        <v>24</v>
      </c>
      <c r="D9" s="9">
        <v>162.55000000000001</v>
      </c>
      <c r="E9" s="37">
        <f t="shared" si="0"/>
        <v>650.20000000000005</v>
      </c>
      <c r="F9" s="9"/>
      <c r="G9" s="37">
        <v>385</v>
      </c>
      <c r="H9" s="9">
        <v>9500</v>
      </c>
      <c r="I9" s="10">
        <f t="shared" si="1"/>
        <v>292.30769230769232</v>
      </c>
      <c r="J9" s="21">
        <v>9900</v>
      </c>
      <c r="K9" s="30">
        <v>9900000</v>
      </c>
      <c r="L9" s="30">
        <f>K9+1100000</f>
        <v>11000000</v>
      </c>
      <c r="M9" s="9"/>
      <c r="N9" s="1">
        <f t="shared" si="2"/>
        <v>9025</v>
      </c>
      <c r="Q9" s="1">
        <f t="shared" si="3"/>
        <v>9108</v>
      </c>
    </row>
    <row r="10" spans="2:17" s="1" customFormat="1" x14ac:dyDescent="0.2">
      <c r="B10" s="37">
        <v>9</v>
      </c>
      <c r="C10" s="37" t="s">
        <v>29</v>
      </c>
      <c r="D10" s="9">
        <v>173.88</v>
      </c>
      <c r="E10" s="37">
        <f t="shared" si="0"/>
        <v>695.52</v>
      </c>
      <c r="F10" s="9"/>
      <c r="G10" s="37">
        <v>355</v>
      </c>
      <c r="H10" s="9">
        <v>7900</v>
      </c>
      <c r="I10" s="10">
        <f t="shared" si="1"/>
        <v>243.07692307692307</v>
      </c>
      <c r="J10" s="21">
        <v>8150</v>
      </c>
      <c r="K10" s="30">
        <v>8150000</v>
      </c>
      <c r="L10" s="30">
        <f>K10+E38</f>
        <v>9050000</v>
      </c>
      <c r="M10" s="9"/>
      <c r="N10" s="1">
        <f t="shared" si="2"/>
        <v>7505</v>
      </c>
      <c r="Q10" s="1">
        <f t="shared" si="3"/>
        <v>7498</v>
      </c>
    </row>
    <row r="11" spans="2:17" s="1" customFormat="1" x14ac:dyDescent="0.2">
      <c r="B11" s="37">
        <v>10</v>
      </c>
      <c r="C11" s="37" t="s">
        <v>24</v>
      </c>
      <c r="D11" s="9">
        <v>171.71</v>
      </c>
      <c r="E11" s="37">
        <f t="shared" si="0"/>
        <v>686.84</v>
      </c>
      <c r="F11" s="9"/>
      <c r="G11" s="37">
        <v>385</v>
      </c>
      <c r="H11" s="9">
        <v>9500</v>
      </c>
      <c r="I11" s="10">
        <f t="shared" si="1"/>
        <v>292.30769230769232</v>
      </c>
      <c r="J11" s="21">
        <v>9900</v>
      </c>
      <c r="K11" s="30">
        <v>9900000</v>
      </c>
      <c r="L11" s="30">
        <f>K11+1100000</f>
        <v>11000000</v>
      </c>
      <c r="M11" s="9"/>
      <c r="N11" s="1">
        <f t="shared" si="2"/>
        <v>9025</v>
      </c>
      <c r="Q11" s="1">
        <f t="shared" si="3"/>
        <v>9108</v>
      </c>
    </row>
    <row r="12" spans="2:17" s="1" customFormat="1" x14ac:dyDescent="0.2">
      <c r="B12" s="37">
        <v>11</v>
      </c>
      <c r="C12" s="37" t="s">
        <v>29</v>
      </c>
      <c r="D12" s="9">
        <v>160.37</v>
      </c>
      <c r="E12" s="37">
        <f t="shared" si="0"/>
        <v>641.48</v>
      </c>
      <c r="F12" s="9"/>
      <c r="G12" s="37">
        <v>355</v>
      </c>
      <c r="H12" s="9">
        <v>7900</v>
      </c>
      <c r="I12" s="10">
        <f t="shared" si="1"/>
        <v>243.07692307692307</v>
      </c>
      <c r="J12" s="21">
        <v>8150</v>
      </c>
      <c r="K12" s="30">
        <v>8150000</v>
      </c>
      <c r="L12" s="30">
        <f>K12+E38</f>
        <v>9050000</v>
      </c>
      <c r="M12" s="9"/>
      <c r="N12" s="1">
        <f t="shared" si="2"/>
        <v>7505</v>
      </c>
      <c r="Q12" s="1">
        <f t="shared" si="3"/>
        <v>7498</v>
      </c>
    </row>
    <row r="13" spans="2:17" s="1" customFormat="1" x14ac:dyDescent="0.2">
      <c r="B13" s="39">
        <v>12</v>
      </c>
      <c r="C13" s="39" t="s">
        <v>26</v>
      </c>
      <c r="D13" s="11">
        <v>132.91999999999999</v>
      </c>
      <c r="E13" s="39">
        <f t="shared" si="0"/>
        <v>531.67999999999995</v>
      </c>
      <c r="F13" s="11"/>
      <c r="G13" s="39">
        <v>335</v>
      </c>
      <c r="H13" s="11">
        <v>7400</v>
      </c>
      <c r="I13" s="12">
        <f t="shared" si="1"/>
        <v>227.69230769230768</v>
      </c>
      <c r="J13" s="22">
        <v>7550</v>
      </c>
      <c r="K13" s="32">
        <v>7550000</v>
      </c>
      <c r="L13" s="32">
        <f>K13+800000</f>
        <v>8350000</v>
      </c>
      <c r="M13" s="11"/>
      <c r="N13" s="1">
        <f t="shared" si="2"/>
        <v>7030</v>
      </c>
      <c r="Q13" s="1">
        <f t="shared" si="3"/>
        <v>6946</v>
      </c>
    </row>
    <row r="14" spans="2:17" s="1" customFormat="1" x14ac:dyDescent="0.2">
      <c r="B14" s="39">
        <v>13</v>
      </c>
      <c r="C14" s="39" t="s">
        <v>30</v>
      </c>
      <c r="D14" s="11">
        <v>148.46</v>
      </c>
      <c r="E14" s="39">
        <f t="shared" si="0"/>
        <v>593.84</v>
      </c>
      <c r="F14" s="11"/>
      <c r="G14" s="39">
        <v>355</v>
      </c>
      <c r="H14" s="11">
        <v>7800</v>
      </c>
      <c r="I14" s="12">
        <f t="shared" si="1"/>
        <v>240</v>
      </c>
      <c r="J14" s="22">
        <v>8000</v>
      </c>
      <c r="K14" s="32">
        <v>8000000</v>
      </c>
      <c r="L14" s="32">
        <v>8900000</v>
      </c>
      <c r="M14" s="11" t="s">
        <v>16</v>
      </c>
      <c r="N14" s="1">
        <f t="shared" si="2"/>
        <v>7410</v>
      </c>
      <c r="Q14" s="1">
        <f t="shared" si="3"/>
        <v>7360</v>
      </c>
    </row>
    <row r="15" spans="2:17" s="1" customFormat="1" x14ac:dyDescent="0.2">
      <c r="B15" s="39">
        <v>14</v>
      </c>
      <c r="C15" s="39" t="s">
        <v>26</v>
      </c>
      <c r="D15" s="11">
        <v>140.13999999999999</v>
      </c>
      <c r="E15" s="39">
        <f t="shared" si="0"/>
        <v>560.55999999999995</v>
      </c>
      <c r="F15" s="11"/>
      <c r="G15" s="39">
        <v>335</v>
      </c>
      <c r="H15" s="13">
        <v>7400</v>
      </c>
      <c r="I15" s="13">
        <f t="shared" si="1"/>
        <v>227.69230769230768</v>
      </c>
      <c r="J15" s="22">
        <v>7600</v>
      </c>
      <c r="K15" s="32">
        <v>7600000</v>
      </c>
      <c r="L15" s="32">
        <f t="shared" ref="L15:L16" si="5">K15+800000</f>
        <v>8400000</v>
      </c>
      <c r="M15" s="13"/>
      <c r="N15" s="1">
        <f t="shared" si="2"/>
        <v>7030</v>
      </c>
      <c r="Q15" s="1">
        <f t="shared" si="3"/>
        <v>6992</v>
      </c>
    </row>
    <row r="16" spans="2:17" s="6" customFormat="1" x14ac:dyDescent="0.2">
      <c r="B16" s="40">
        <v>15</v>
      </c>
      <c r="C16" s="39" t="s">
        <v>26</v>
      </c>
      <c r="D16" s="14">
        <v>120.91</v>
      </c>
      <c r="E16" s="40">
        <f t="shared" si="0"/>
        <v>483.64</v>
      </c>
      <c r="F16" s="14"/>
      <c r="G16" s="40">
        <v>335</v>
      </c>
      <c r="H16" s="15">
        <v>7400</v>
      </c>
      <c r="I16" s="15"/>
      <c r="J16" s="23">
        <v>7600</v>
      </c>
      <c r="K16" s="33">
        <v>7600000</v>
      </c>
      <c r="L16" s="32">
        <f t="shared" si="5"/>
        <v>8400000</v>
      </c>
      <c r="M16" s="15"/>
      <c r="N16" s="1">
        <f t="shared" si="2"/>
        <v>7030</v>
      </c>
      <c r="Q16" s="1">
        <f t="shared" si="3"/>
        <v>6992</v>
      </c>
    </row>
    <row r="17" spans="2:17" s="6" customFormat="1" x14ac:dyDescent="0.2">
      <c r="B17" s="40">
        <v>16</v>
      </c>
      <c r="C17" s="40" t="s">
        <v>25</v>
      </c>
      <c r="D17" s="14">
        <v>105.45</v>
      </c>
      <c r="E17" s="40">
        <f t="shared" si="0"/>
        <v>421.8</v>
      </c>
      <c r="F17" s="14"/>
      <c r="G17" s="40">
        <v>116</v>
      </c>
      <c r="H17" s="15">
        <v>5100</v>
      </c>
      <c r="I17" s="15"/>
      <c r="J17" s="23">
        <v>5200</v>
      </c>
      <c r="K17" s="33">
        <v>5200000</v>
      </c>
      <c r="L17" s="33">
        <f>K17+E36</f>
        <v>5800000</v>
      </c>
      <c r="M17" s="15"/>
      <c r="N17" s="1">
        <f t="shared" si="2"/>
        <v>4845</v>
      </c>
      <c r="Q17" s="1">
        <f t="shared" si="3"/>
        <v>4784</v>
      </c>
    </row>
    <row r="18" spans="2:17" s="1" customFormat="1" x14ac:dyDescent="0.2">
      <c r="B18" s="37">
        <v>17</v>
      </c>
      <c r="C18" s="37" t="s">
        <v>25</v>
      </c>
      <c r="D18" s="9">
        <v>111.83</v>
      </c>
      <c r="E18" s="37">
        <f t="shared" si="0"/>
        <v>447.32</v>
      </c>
      <c r="F18" s="9"/>
      <c r="G18" s="37">
        <v>116</v>
      </c>
      <c r="H18" s="9">
        <v>4350</v>
      </c>
      <c r="I18" s="10">
        <f t="shared" si="1"/>
        <v>133.84615384615384</v>
      </c>
      <c r="J18" s="21">
        <v>4350</v>
      </c>
      <c r="K18" s="30">
        <v>4350000</v>
      </c>
      <c r="L18" s="30">
        <f>K18+E36</f>
        <v>4950000</v>
      </c>
      <c r="M18" s="9" t="s">
        <v>20</v>
      </c>
      <c r="N18" s="1">
        <f t="shared" si="2"/>
        <v>4132.5</v>
      </c>
      <c r="Q18" s="1">
        <f t="shared" si="3"/>
        <v>4002</v>
      </c>
    </row>
    <row r="19" spans="2:17" s="1" customFormat="1" x14ac:dyDescent="0.2">
      <c r="B19" s="37">
        <v>18</v>
      </c>
      <c r="C19" s="37" t="s">
        <v>25</v>
      </c>
      <c r="D19" s="9">
        <v>113.26</v>
      </c>
      <c r="E19" s="37">
        <f t="shared" si="0"/>
        <v>453.04</v>
      </c>
      <c r="F19" s="9"/>
      <c r="G19" s="37">
        <v>116</v>
      </c>
      <c r="H19" s="9">
        <v>4600</v>
      </c>
      <c r="I19" s="10">
        <f t="shared" si="1"/>
        <v>141.53846153846155</v>
      </c>
      <c r="J19" s="21">
        <v>5200</v>
      </c>
      <c r="K19" s="30">
        <v>5200000</v>
      </c>
      <c r="L19" s="30">
        <f>K19+E36</f>
        <v>5800000</v>
      </c>
      <c r="M19" s="9"/>
      <c r="N19" s="1">
        <f t="shared" si="2"/>
        <v>4370</v>
      </c>
      <c r="Q19" s="1">
        <f t="shared" si="3"/>
        <v>4784</v>
      </c>
    </row>
    <row r="20" spans="2:17" s="1" customFormat="1" x14ac:dyDescent="0.2">
      <c r="B20" s="38">
        <v>19</v>
      </c>
      <c r="C20" s="38" t="s">
        <v>25</v>
      </c>
      <c r="D20" s="26">
        <v>106.75</v>
      </c>
      <c r="E20" s="38">
        <f t="shared" si="0"/>
        <v>427</v>
      </c>
      <c r="F20" s="26"/>
      <c r="G20" s="38">
        <v>116</v>
      </c>
      <c r="H20" s="26">
        <v>5100</v>
      </c>
      <c r="I20" s="27">
        <f t="shared" si="1"/>
        <v>156.92307692307693</v>
      </c>
      <c r="J20" s="28">
        <v>5200</v>
      </c>
      <c r="K20" s="31">
        <v>5200000</v>
      </c>
      <c r="L20" s="31">
        <v>5800000</v>
      </c>
      <c r="M20" s="26" t="s">
        <v>22</v>
      </c>
      <c r="N20" s="1">
        <f t="shared" si="2"/>
        <v>4845</v>
      </c>
      <c r="Q20" s="1">
        <f t="shared" si="3"/>
        <v>4784</v>
      </c>
    </row>
    <row r="21" spans="2:17" s="1" customFormat="1" x14ac:dyDescent="0.2">
      <c r="B21" s="29">
        <v>20</v>
      </c>
      <c r="C21" s="29" t="s">
        <v>24</v>
      </c>
      <c r="D21" s="16">
        <v>167.23</v>
      </c>
      <c r="E21" s="29">
        <f t="shared" si="0"/>
        <v>668.92</v>
      </c>
      <c r="F21" s="16"/>
      <c r="G21" s="29">
        <v>385</v>
      </c>
      <c r="H21" s="16">
        <v>11000</v>
      </c>
      <c r="I21" s="18">
        <f t="shared" si="1"/>
        <v>338.46153846153845</v>
      </c>
      <c r="J21" s="46" t="s">
        <v>21</v>
      </c>
      <c r="K21" s="47"/>
      <c r="L21" s="47"/>
      <c r="M21" s="48"/>
      <c r="N21" s="1">
        <f t="shared" si="2"/>
        <v>10450</v>
      </c>
      <c r="Q21" s="1" t="e">
        <f t="shared" si="3"/>
        <v>#VALUE!</v>
      </c>
    </row>
    <row r="22" spans="2:17" s="1" customFormat="1" x14ac:dyDescent="0.2">
      <c r="B22" s="29">
        <v>21</v>
      </c>
      <c r="C22" s="29" t="s">
        <v>25</v>
      </c>
      <c r="D22" s="16">
        <v>122.16</v>
      </c>
      <c r="E22" s="29">
        <f t="shared" si="0"/>
        <v>488.64</v>
      </c>
      <c r="F22" s="16"/>
      <c r="G22" s="29">
        <v>116</v>
      </c>
      <c r="H22" s="44" t="s">
        <v>21</v>
      </c>
      <c r="I22" s="44"/>
      <c r="J22" s="44"/>
      <c r="K22" s="44"/>
      <c r="L22" s="44"/>
      <c r="M22" s="44"/>
      <c r="N22" s="1" t="e">
        <f t="shared" si="2"/>
        <v>#VALUE!</v>
      </c>
      <c r="Q22" s="1">
        <f t="shared" si="3"/>
        <v>0</v>
      </c>
    </row>
    <row r="23" spans="2:17" s="1" customFormat="1" x14ac:dyDescent="0.2">
      <c r="B23" s="39">
        <v>22</v>
      </c>
      <c r="C23" s="39" t="s">
        <v>25</v>
      </c>
      <c r="D23" s="11">
        <v>106.91</v>
      </c>
      <c r="E23" s="39">
        <f t="shared" si="0"/>
        <v>427.64</v>
      </c>
      <c r="F23" s="11"/>
      <c r="G23" s="39">
        <v>116</v>
      </c>
      <c r="H23" s="11">
        <v>5200</v>
      </c>
      <c r="I23" s="12"/>
      <c r="J23" s="22">
        <v>5300</v>
      </c>
      <c r="K23" s="32">
        <v>5300000</v>
      </c>
      <c r="L23" s="32">
        <v>5800000</v>
      </c>
      <c r="M23" s="11"/>
      <c r="N23" s="1">
        <f t="shared" si="2"/>
        <v>4940</v>
      </c>
      <c r="Q23" s="1">
        <f t="shared" si="3"/>
        <v>4876</v>
      </c>
    </row>
    <row r="24" spans="2:17" s="6" customFormat="1" x14ac:dyDescent="0.2">
      <c r="B24" s="40">
        <v>23</v>
      </c>
      <c r="C24" s="40" t="s">
        <v>25</v>
      </c>
      <c r="D24" s="14">
        <v>106.91</v>
      </c>
      <c r="E24" s="40">
        <f t="shared" si="0"/>
        <v>427.64</v>
      </c>
      <c r="F24" s="14"/>
      <c r="G24" s="40">
        <v>116</v>
      </c>
      <c r="H24" s="15">
        <v>5200</v>
      </c>
      <c r="I24" s="15"/>
      <c r="J24" s="23">
        <v>5300</v>
      </c>
      <c r="K24" s="33">
        <v>5300000</v>
      </c>
      <c r="L24" s="33">
        <v>5800000</v>
      </c>
      <c r="M24" s="15"/>
      <c r="N24" s="1">
        <f t="shared" si="2"/>
        <v>4940</v>
      </c>
      <c r="Q24" s="1">
        <f t="shared" si="3"/>
        <v>4876</v>
      </c>
    </row>
    <row r="25" spans="2:17" s="6" customFormat="1" x14ac:dyDescent="0.2">
      <c r="B25" s="40">
        <v>24</v>
      </c>
      <c r="C25" s="40" t="s">
        <v>25</v>
      </c>
      <c r="D25" s="14">
        <v>106.91</v>
      </c>
      <c r="E25" s="40">
        <f t="shared" si="0"/>
        <v>427.64</v>
      </c>
      <c r="F25" s="14"/>
      <c r="G25" s="40">
        <v>116</v>
      </c>
      <c r="H25" s="15">
        <v>5200</v>
      </c>
      <c r="I25" s="15"/>
      <c r="J25" s="23">
        <v>5300</v>
      </c>
      <c r="K25" s="33">
        <v>5300000</v>
      </c>
      <c r="L25" s="33">
        <v>5800000</v>
      </c>
      <c r="M25" s="15"/>
      <c r="N25" s="1">
        <f t="shared" si="2"/>
        <v>4940</v>
      </c>
      <c r="Q25" s="1">
        <f t="shared" si="3"/>
        <v>4876</v>
      </c>
    </row>
    <row r="26" spans="2:17" s="1" customFormat="1" x14ac:dyDescent="0.2">
      <c r="B26" s="39">
        <v>25</v>
      </c>
      <c r="C26" s="39" t="s">
        <v>31</v>
      </c>
      <c r="D26" s="11">
        <v>106.91</v>
      </c>
      <c r="E26" s="39">
        <f t="shared" si="0"/>
        <v>427.64</v>
      </c>
      <c r="F26" s="11"/>
      <c r="G26" s="39">
        <v>230</v>
      </c>
      <c r="H26" s="11">
        <v>6200</v>
      </c>
      <c r="I26" s="12">
        <f t="shared" si="1"/>
        <v>190.76923076923077</v>
      </c>
      <c r="J26" s="22">
        <v>6500</v>
      </c>
      <c r="K26" s="32">
        <v>6500000</v>
      </c>
      <c r="L26" s="32">
        <f>K26+800000</f>
        <v>7300000</v>
      </c>
      <c r="M26" s="11"/>
      <c r="N26" s="1">
        <f t="shared" si="2"/>
        <v>5890</v>
      </c>
      <c r="Q26" s="1">
        <f t="shared" si="3"/>
        <v>5980</v>
      </c>
    </row>
    <row r="27" spans="2:17" s="1" customFormat="1" x14ac:dyDescent="0.2">
      <c r="B27" s="40">
        <v>26</v>
      </c>
      <c r="C27" s="39" t="s">
        <v>26</v>
      </c>
      <c r="D27" s="14">
        <v>156.41</v>
      </c>
      <c r="E27" s="40">
        <f t="shared" si="0"/>
        <v>625.64</v>
      </c>
      <c r="F27" s="14"/>
      <c r="G27" s="40">
        <v>335</v>
      </c>
      <c r="H27" s="14">
        <v>7500</v>
      </c>
      <c r="I27" s="17">
        <f t="shared" si="1"/>
        <v>230.76923076923077</v>
      </c>
      <c r="J27" s="23">
        <v>7700</v>
      </c>
      <c r="K27" s="33">
        <v>7700000</v>
      </c>
      <c r="L27" s="32">
        <f>K27+800000</f>
        <v>8500000</v>
      </c>
      <c r="M27" s="14"/>
      <c r="N27" s="1">
        <f t="shared" si="2"/>
        <v>7125</v>
      </c>
      <c r="Q27" s="1">
        <f t="shared" si="3"/>
        <v>7084</v>
      </c>
    </row>
    <row r="28" spans="2:17" s="1" customFormat="1" x14ac:dyDescent="0.2">
      <c r="B28" s="29">
        <v>27</v>
      </c>
      <c r="C28" s="29" t="s">
        <v>24</v>
      </c>
      <c r="D28" s="16">
        <v>167.61</v>
      </c>
      <c r="E28" s="29">
        <f t="shared" si="0"/>
        <v>670.44</v>
      </c>
      <c r="F28" s="16"/>
      <c r="G28" s="29">
        <v>385</v>
      </c>
      <c r="H28" s="45" t="s">
        <v>21</v>
      </c>
      <c r="I28" s="45"/>
      <c r="J28" s="45"/>
      <c r="K28" s="45"/>
      <c r="L28" s="45"/>
      <c r="M28" s="45"/>
      <c r="N28" s="1" t="e">
        <f t="shared" si="2"/>
        <v>#VALUE!</v>
      </c>
      <c r="O28" s="5"/>
      <c r="Q28" s="1">
        <f t="shared" si="3"/>
        <v>0</v>
      </c>
    </row>
    <row r="29" spans="2:17" s="1" customFormat="1" x14ac:dyDescent="0.2">
      <c r="B29" s="29">
        <v>28</v>
      </c>
      <c r="C29" s="29" t="s">
        <v>24</v>
      </c>
      <c r="D29" s="16">
        <v>212.56</v>
      </c>
      <c r="E29" s="29">
        <f t="shared" si="0"/>
        <v>850.24</v>
      </c>
      <c r="F29" s="16"/>
      <c r="G29" s="29">
        <v>385</v>
      </c>
      <c r="H29" s="44" t="s">
        <v>21</v>
      </c>
      <c r="I29" s="44"/>
      <c r="J29" s="44"/>
      <c r="K29" s="44"/>
      <c r="L29" s="44"/>
      <c r="M29" s="44"/>
      <c r="N29" s="1" t="e">
        <f t="shared" si="2"/>
        <v>#VALUE!</v>
      </c>
      <c r="Q29" s="1">
        <f t="shared" si="3"/>
        <v>0</v>
      </c>
    </row>
    <row r="30" spans="2:17" s="1" customFormat="1" x14ac:dyDescent="0.2">
      <c r="B30" s="40">
        <v>29</v>
      </c>
      <c r="C30" s="39" t="s">
        <v>26</v>
      </c>
      <c r="D30" s="14">
        <v>154.18</v>
      </c>
      <c r="E30" s="40">
        <f t="shared" si="0"/>
        <v>616.72</v>
      </c>
      <c r="F30" s="14"/>
      <c r="G30" s="40">
        <v>335</v>
      </c>
      <c r="H30" s="14">
        <v>7600</v>
      </c>
      <c r="I30" s="17">
        <f t="shared" si="1"/>
        <v>233.84615384615384</v>
      </c>
      <c r="J30" s="23">
        <v>7700</v>
      </c>
      <c r="K30" s="33">
        <v>7700000</v>
      </c>
      <c r="L30" s="32">
        <f t="shared" ref="L30:L33" si="6">K30+800000</f>
        <v>8500000</v>
      </c>
      <c r="M30" s="14"/>
      <c r="N30" s="1">
        <f t="shared" si="2"/>
        <v>7220</v>
      </c>
      <c r="Q30" s="1">
        <f t="shared" si="3"/>
        <v>7084</v>
      </c>
    </row>
    <row r="31" spans="2:17" s="1" customFormat="1" x14ac:dyDescent="0.2">
      <c r="B31" s="39">
        <v>30</v>
      </c>
      <c r="C31" s="39" t="s">
        <v>26</v>
      </c>
      <c r="D31" s="11">
        <v>140.19999999999999</v>
      </c>
      <c r="E31" s="39">
        <f t="shared" si="0"/>
        <v>560.79999999999995</v>
      </c>
      <c r="F31" s="11"/>
      <c r="G31" s="39">
        <v>335</v>
      </c>
      <c r="H31" s="11">
        <v>7400</v>
      </c>
      <c r="I31" s="12">
        <f t="shared" si="1"/>
        <v>227.69230769230768</v>
      </c>
      <c r="J31" s="22">
        <v>7600</v>
      </c>
      <c r="K31" s="32">
        <v>7600000</v>
      </c>
      <c r="L31" s="32">
        <f t="shared" si="6"/>
        <v>8400000</v>
      </c>
      <c r="M31" s="11"/>
      <c r="N31" s="1">
        <f t="shared" si="2"/>
        <v>7030</v>
      </c>
      <c r="Q31" s="1">
        <f t="shared" si="3"/>
        <v>6992</v>
      </c>
    </row>
    <row r="32" spans="2:17" s="1" customFormat="1" x14ac:dyDescent="0.2">
      <c r="B32" s="39">
        <v>31</v>
      </c>
      <c r="C32" s="39" t="s">
        <v>26</v>
      </c>
      <c r="D32" s="11">
        <v>146.33000000000001</v>
      </c>
      <c r="E32" s="39">
        <f t="shared" si="0"/>
        <v>585.32000000000005</v>
      </c>
      <c r="F32" s="11"/>
      <c r="G32" s="39">
        <v>335</v>
      </c>
      <c r="H32" s="11">
        <v>7400</v>
      </c>
      <c r="I32" s="12">
        <f t="shared" si="1"/>
        <v>227.69230769230768</v>
      </c>
      <c r="J32" s="22">
        <v>7600</v>
      </c>
      <c r="K32" s="32">
        <v>7600000</v>
      </c>
      <c r="L32" s="32">
        <f t="shared" si="6"/>
        <v>8400000</v>
      </c>
      <c r="M32" s="11"/>
      <c r="N32" s="1">
        <f t="shared" si="2"/>
        <v>7030</v>
      </c>
      <c r="Q32" s="1">
        <f t="shared" si="3"/>
        <v>6992</v>
      </c>
    </row>
    <row r="33" spans="2:17" s="1" customFormat="1" x14ac:dyDescent="0.2">
      <c r="B33" s="40">
        <v>32</v>
      </c>
      <c r="C33" s="39" t="s">
        <v>26</v>
      </c>
      <c r="D33" s="14">
        <v>146.51</v>
      </c>
      <c r="E33" s="40">
        <f t="shared" si="0"/>
        <v>586.04</v>
      </c>
      <c r="F33" s="14"/>
      <c r="G33" s="40">
        <v>335</v>
      </c>
      <c r="H33" s="14">
        <v>7400</v>
      </c>
      <c r="I33" s="17">
        <f t="shared" si="1"/>
        <v>227.69230769230768</v>
      </c>
      <c r="J33" s="23">
        <v>7600</v>
      </c>
      <c r="K33" s="33">
        <v>7600000</v>
      </c>
      <c r="L33" s="32">
        <f t="shared" si="6"/>
        <v>8400000</v>
      </c>
      <c r="M33" s="14"/>
      <c r="N33" s="1">
        <f t="shared" si="2"/>
        <v>7030</v>
      </c>
      <c r="Q33" s="1">
        <f t="shared" si="3"/>
        <v>6992</v>
      </c>
    </row>
    <row r="34" spans="2:17" s="1" customFormat="1" x14ac:dyDescent="0.2">
      <c r="B34" s="39">
        <v>33</v>
      </c>
      <c r="C34" s="39" t="s">
        <v>24</v>
      </c>
      <c r="D34" s="11">
        <v>158.38999999999999</v>
      </c>
      <c r="E34" s="39">
        <f t="shared" si="0"/>
        <v>633.55999999999995</v>
      </c>
      <c r="F34" s="11"/>
      <c r="G34" s="39">
        <v>385</v>
      </c>
      <c r="H34" s="11">
        <v>12000</v>
      </c>
      <c r="I34" s="18">
        <f t="shared" si="1"/>
        <v>369.23076923076923</v>
      </c>
      <c r="J34" s="22">
        <v>12500</v>
      </c>
      <c r="K34" s="32"/>
      <c r="L34" s="32">
        <v>12500000</v>
      </c>
      <c r="M34" s="11" t="s">
        <v>9</v>
      </c>
      <c r="N34" s="1">
        <f t="shared" si="2"/>
        <v>11400</v>
      </c>
      <c r="Q34" s="1">
        <f t="shared" si="3"/>
        <v>11500</v>
      </c>
    </row>
    <row r="35" spans="2:17" x14ac:dyDescent="0.2">
      <c r="B35" s="41"/>
      <c r="C35" s="41"/>
      <c r="D35" s="7"/>
      <c r="E35" s="41"/>
      <c r="F35" s="7"/>
      <c r="G35" s="41"/>
      <c r="H35" s="7"/>
      <c r="I35" s="7"/>
      <c r="J35" s="24"/>
      <c r="K35" s="34"/>
      <c r="L35" s="34"/>
      <c r="M35" s="7"/>
    </row>
    <row r="36" spans="2:17" x14ac:dyDescent="0.2">
      <c r="B36" s="42" t="s">
        <v>17</v>
      </c>
      <c r="C36" s="41" t="s">
        <v>5</v>
      </c>
      <c r="D36" s="7"/>
      <c r="E36" s="34">
        <v>600000</v>
      </c>
      <c r="F36" s="7"/>
      <c r="G36" s="41"/>
      <c r="H36" s="7"/>
      <c r="I36" s="7"/>
      <c r="J36" s="24"/>
      <c r="K36" s="34"/>
      <c r="L36" s="34"/>
      <c r="M36" s="7"/>
    </row>
    <row r="37" spans="2:17" x14ac:dyDescent="0.2">
      <c r="B37" s="41"/>
      <c r="C37" s="41" t="s">
        <v>4</v>
      </c>
      <c r="D37" s="7"/>
      <c r="E37" s="34">
        <v>800000</v>
      </c>
      <c r="F37" s="7"/>
      <c r="G37" s="41"/>
      <c r="H37" s="7"/>
      <c r="I37" s="7"/>
      <c r="J37" s="24"/>
      <c r="K37" s="34"/>
      <c r="L37" s="34"/>
      <c r="M37" s="7"/>
    </row>
    <row r="38" spans="2:17" x14ac:dyDescent="0.2">
      <c r="B38" s="41"/>
      <c r="C38" s="41" t="s">
        <v>3</v>
      </c>
      <c r="D38" s="7"/>
      <c r="E38" s="34">
        <v>900000</v>
      </c>
      <c r="F38" s="7"/>
      <c r="G38" s="41"/>
      <c r="H38" s="7"/>
      <c r="I38" s="7"/>
      <c r="J38" s="24"/>
      <c r="K38" s="34"/>
      <c r="L38" s="34"/>
      <c r="M38" s="7"/>
    </row>
    <row r="39" spans="2:17" x14ac:dyDescent="0.2">
      <c r="B39" s="41"/>
      <c r="C39" s="41" t="s">
        <v>2</v>
      </c>
      <c r="D39" s="7"/>
      <c r="E39" s="34">
        <v>1100000</v>
      </c>
      <c r="F39" s="7"/>
      <c r="G39" s="41"/>
      <c r="H39" s="7"/>
      <c r="I39" s="7"/>
      <c r="J39" s="24"/>
      <c r="K39" s="34"/>
      <c r="L39" s="34"/>
      <c r="M39" s="7"/>
    </row>
  </sheetData>
  <autoFilter ref="B1:E34"/>
  <mergeCells count="4">
    <mergeCell ref="H29:M29"/>
    <mergeCell ref="H22:M22"/>
    <mergeCell ref="H28:M28"/>
    <mergeCell ref="J21:M2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H8" sqref="H8"/>
    </sheetView>
  </sheetViews>
  <sheetFormatPr defaultRowHeight="14.25" x14ac:dyDescent="0.2"/>
  <cols>
    <col min="2" max="2" width="9.375" customWidth="1"/>
    <col min="3" max="3" width="14.875" customWidth="1"/>
    <col min="7" max="7" width="16.5" customWidth="1"/>
  </cols>
  <sheetData>
    <row r="1" spans="1:8" ht="42.75" x14ac:dyDescent="0.2">
      <c r="A1" s="4" t="s">
        <v>10</v>
      </c>
      <c r="B1" s="4" t="s">
        <v>11</v>
      </c>
      <c r="C1" s="4" t="s">
        <v>6</v>
      </c>
      <c r="D1" s="4" t="s">
        <v>12</v>
      </c>
      <c r="E1" s="4" t="s">
        <v>13</v>
      </c>
      <c r="F1" s="4" t="s">
        <v>14</v>
      </c>
      <c r="G1" s="4" t="s">
        <v>19</v>
      </c>
    </row>
    <row r="2" spans="1:8" x14ac:dyDescent="0.2">
      <c r="A2" s="3">
        <v>2</v>
      </c>
      <c r="B2" s="3" t="s">
        <v>18</v>
      </c>
      <c r="C2" s="3">
        <v>116.63</v>
      </c>
      <c r="D2" s="3">
        <f>C2*4</f>
        <v>466.52</v>
      </c>
      <c r="E2" s="3">
        <v>385</v>
      </c>
      <c r="F2" s="3">
        <v>7500</v>
      </c>
      <c r="G2" s="3">
        <f>F2+'MV2'!E38</f>
        <v>907500</v>
      </c>
    </row>
    <row r="3" spans="1:8" x14ac:dyDescent="0.2">
      <c r="A3" s="3">
        <v>4</v>
      </c>
      <c r="B3" s="3" t="s">
        <v>1</v>
      </c>
      <c r="C3" s="3">
        <v>121.94</v>
      </c>
      <c r="D3" s="3">
        <f t="shared" ref="D3:D6" si="0">C3*4</f>
        <v>487.76</v>
      </c>
      <c r="E3" s="3">
        <v>335</v>
      </c>
      <c r="F3" s="3">
        <v>7500</v>
      </c>
      <c r="G3" s="3">
        <f>'MV2'!E38+'MV1'!F3</f>
        <v>907500</v>
      </c>
    </row>
    <row r="4" spans="1:8" x14ac:dyDescent="0.2">
      <c r="A4" s="3">
        <v>6</v>
      </c>
      <c r="B4" s="3" t="s">
        <v>2</v>
      </c>
      <c r="C4" s="3">
        <f>136.84</f>
        <v>136.84</v>
      </c>
      <c r="D4" s="3">
        <f>C4*4+200</f>
        <v>747.36</v>
      </c>
      <c r="E4" s="3">
        <v>385</v>
      </c>
      <c r="F4" s="3">
        <v>10000</v>
      </c>
      <c r="G4" s="3">
        <f>F4+'MV2'!E39</f>
        <v>1110000</v>
      </c>
    </row>
    <row r="5" spans="1:8" x14ac:dyDescent="0.2">
      <c r="A5" s="19">
        <v>11</v>
      </c>
      <c r="B5" s="19" t="s">
        <v>0</v>
      </c>
      <c r="C5" s="19">
        <v>121.86</v>
      </c>
      <c r="D5" s="19">
        <f t="shared" si="0"/>
        <v>487.44</v>
      </c>
      <c r="E5" s="19">
        <v>285</v>
      </c>
      <c r="F5" s="19">
        <v>7000</v>
      </c>
      <c r="G5" s="19">
        <v>7800</v>
      </c>
      <c r="H5" t="s">
        <v>21</v>
      </c>
    </row>
    <row r="6" spans="1:8" x14ac:dyDescent="0.2">
      <c r="A6" s="3">
        <v>8</v>
      </c>
      <c r="B6" s="3" t="s">
        <v>5</v>
      </c>
      <c r="C6" s="3">
        <v>157.91</v>
      </c>
      <c r="D6" s="3">
        <f t="shared" si="0"/>
        <v>631.64</v>
      </c>
      <c r="E6" s="3">
        <v>116</v>
      </c>
      <c r="F6" s="3"/>
      <c r="G6" s="3">
        <v>5500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MV2</vt:lpstr>
      <vt:lpstr>MV1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Valterlena</dc:creator>
  <cp:lastModifiedBy>acer</cp:lastModifiedBy>
  <cp:lastPrinted>2016-05-23T13:32:48Z</cp:lastPrinted>
  <dcterms:created xsi:type="dcterms:W3CDTF">2015-02-12T11:53:47Z</dcterms:created>
  <dcterms:modified xsi:type="dcterms:W3CDTF">2016-05-23T14:50:39Z</dcterms:modified>
</cp:coreProperties>
</file>